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570" windowWidth="15135" windowHeight="9300"/>
  </bookViews>
  <sheets>
    <sheet name="Scoreboard" sheetId="1" r:id="rId1"/>
  </sheets>
  <calcPr calcId="124519"/>
</workbook>
</file>

<file path=xl/calcChain.xml><?xml version="1.0" encoding="utf-8"?>
<calcChain xmlns="http://schemas.openxmlformats.org/spreadsheetml/2006/main">
  <c r="T6" i="1"/>
  <c r="T10"/>
  <c r="T14"/>
  <c r="G4"/>
  <c r="T4" s="1"/>
  <c r="G6"/>
  <c r="G8"/>
  <c r="T8" s="1"/>
  <c r="G10"/>
  <c r="G12"/>
  <c r="T12" s="1"/>
  <c r="G14"/>
  <c r="L4"/>
  <c r="L6"/>
  <c r="L8"/>
  <c r="L10"/>
  <c r="L12"/>
  <c r="L14"/>
  <c r="Q4"/>
  <c r="Q6"/>
  <c r="Q8"/>
  <c r="Q10"/>
  <c r="Q12"/>
  <c r="Q14"/>
  <c r="C23"/>
  <c r="C24"/>
  <c r="C22"/>
  <c r="B18"/>
  <c r="B17"/>
  <c r="U6"/>
  <c r="V6" s="1"/>
  <c r="U10"/>
  <c r="V10" s="1"/>
  <c r="U14"/>
  <c r="V14" s="1"/>
  <c r="R15"/>
  <c r="P14"/>
  <c r="S14"/>
  <c r="F14"/>
  <c r="K14"/>
  <c r="P12"/>
  <c r="P10"/>
  <c r="P8"/>
  <c r="P6"/>
  <c r="P4"/>
  <c r="R13"/>
  <c r="F12"/>
  <c r="K12" s="1"/>
  <c r="S12"/>
  <c r="F6"/>
  <c r="K6"/>
  <c r="S6"/>
  <c r="F8"/>
  <c r="K8" s="1"/>
  <c r="S8"/>
  <c r="F10"/>
  <c r="K10"/>
  <c r="S10"/>
  <c r="F4"/>
  <c r="K4" s="1"/>
  <c r="S4"/>
  <c r="R5"/>
  <c r="R7"/>
  <c r="R9"/>
  <c r="R11"/>
  <c r="W14" l="1"/>
  <c r="W6"/>
  <c r="W10"/>
  <c r="C25"/>
  <c r="C26"/>
  <c r="U12"/>
  <c r="U8"/>
  <c r="U4"/>
  <c r="C21"/>
  <c r="V8" l="1"/>
  <c r="AB8"/>
  <c r="V4"/>
  <c r="AB4"/>
  <c r="V12"/>
  <c r="AB12"/>
  <c r="AA10"/>
  <c r="AA6"/>
  <c r="AA14"/>
  <c r="AB6"/>
  <c r="AB14"/>
  <c r="AB10"/>
  <c r="W12" l="1"/>
  <c r="AC12"/>
  <c r="W4"/>
  <c r="AC4"/>
  <c r="AC14"/>
  <c r="AC6"/>
  <c r="AC10"/>
  <c r="W8"/>
  <c r="AC8"/>
  <c r="AA4" l="1"/>
  <c r="AD4"/>
  <c r="AD10"/>
  <c r="AD6"/>
  <c r="AD14"/>
  <c r="AD12"/>
  <c r="AA12"/>
  <c r="AD8"/>
  <c r="AA8"/>
</calcChain>
</file>

<file path=xl/sharedStrings.xml><?xml version="1.0" encoding="utf-8"?>
<sst xmlns="http://schemas.openxmlformats.org/spreadsheetml/2006/main" count="55" uniqueCount="39">
  <si>
    <t>Spelare</t>
  </si>
  <si>
    <t>Tot</t>
  </si>
  <si>
    <t>Score Net</t>
  </si>
  <si>
    <t>Position</t>
  </si>
  <si>
    <t>SLOPE</t>
  </si>
  <si>
    <t>Exakt HCP</t>
  </si>
  <si>
    <t>PB</t>
  </si>
  <si>
    <t>Ut PB</t>
  </si>
  <si>
    <t>In PB</t>
  </si>
  <si>
    <t>HCP medel</t>
  </si>
  <si>
    <t>Ackumulerade Poäng</t>
  </si>
  <si>
    <t>Resultat</t>
  </si>
  <si>
    <t>Statistik</t>
  </si>
  <si>
    <t>Bästa 18 hål</t>
  </si>
  <si>
    <t>Bästa 9 hål</t>
  </si>
  <si>
    <t>Sämsta 18 hål</t>
  </si>
  <si>
    <t>Sämsta 9 hål</t>
  </si>
  <si>
    <t>Största diff 18 hål</t>
  </si>
  <si>
    <t>Minsta diff 18 hål</t>
  </si>
  <si>
    <t>Mot HCP</t>
  </si>
  <si>
    <t>Magnus Lie</t>
  </si>
  <si>
    <t>Henrik M Andersson</t>
  </si>
  <si>
    <t>Mikael Danielsson</t>
  </si>
  <si>
    <t>Per Söderqvist</t>
  </si>
  <si>
    <t>Parkens GK</t>
  </si>
  <si>
    <t>Krokom GK</t>
  </si>
  <si>
    <t>Huvudstadens GK</t>
  </si>
  <si>
    <t>Anders Huge</t>
  </si>
  <si>
    <t>R2: Långe Erik</t>
  </si>
  <si>
    <t>R3: Kalmar Röd</t>
  </si>
  <si>
    <t>SPELARE</t>
  </si>
  <si>
    <t>POÄNG</t>
  </si>
  <si>
    <t>Pata Ekström</t>
  </si>
  <si>
    <t>HCP Median</t>
  </si>
  <si>
    <t>R1:</t>
  </si>
  <si>
    <t>MD</t>
  </si>
  <si>
    <t>Jämnhet</t>
  </si>
  <si>
    <t>ML</t>
  </si>
  <si>
    <t>PS</t>
  </si>
</sst>
</file>

<file path=xl/styles.xml><?xml version="1.0" encoding="utf-8"?>
<styleSheet xmlns="http://schemas.openxmlformats.org/spreadsheetml/2006/main">
  <numFmts count="3">
    <numFmt numFmtId="44" formatCode="_-* #,##0.00\ &quot;kr&quot;_-;\-* #,##0.00\ &quot;kr&quot;_-;_-* &quot;-&quot;??\ &quot;kr&quot;_-;_-@_-"/>
    <numFmt numFmtId="175" formatCode="&quot;+&quot;0"/>
    <numFmt numFmtId="177" formatCode="0.0"/>
  </numFmts>
  <fonts count="21">
    <font>
      <sz val="10"/>
      <name val="Arial"/>
    </font>
    <font>
      <sz val="10"/>
      <name val="Tahoma"/>
      <family val="2"/>
    </font>
    <font>
      <b/>
      <sz val="12"/>
      <name val="Tahoma"/>
      <family val="2"/>
    </font>
    <font>
      <sz val="12"/>
      <name val="Arial"/>
    </font>
    <font>
      <sz val="11"/>
      <name val="Tahoma"/>
      <family val="2"/>
    </font>
    <font>
      <b/>
      <sz val="12"/>
      <color indexed="12"/>
      <name val="Tahoma"/>
      <family val="2"/>
    </font>
    <font>
      <sz val="12"/>
      <color indexed="12"/>
      <name val="Arial"/>
    </font>
    <font>
      <sz val="10"/>
      <color indexed="12"/>
      <name val="Arial"/>
    </font>
    <font>
      <b/>
      <sz val="16"/>
      <color indexed="13"/>
      <name val="Arial"/>
      <family val="2"/>
    </font>
    <font>
      <sz val="16"/>
      <color indexed="13"/>
      <name val="Arial"/>
      <family val="2"/>
    </font>
    <font>
      <b/>
      <sz val="10"/>
      <color indexed="12"/>
      <name val="Tahoma"/>
      <family val="2"/>
    </font>
    <font>
      <b/>
      <sz val="16"/>
      <color indexed="12"/>
      <name val="Tahoma"/>
      <family val="2"/>
    </font>
    <font>
      <b/>
      <sz val="10"/>
      <name val="Tahoma"/>
      <family val="2"/>
    </font>
    <font>
      <b/>
      <sz val="10"/>
      <name val="Arial"/>
    </font>
    <font>
      <b/>
      <sz val="11"/>
      <name val="Tahoma"/>
      <family val="2"/>
    </font>
    <font>
      <sz val="16"/>
      <color indexed="13"/>
      <name val="Tahoma"/>
      <family val="2"/>
    </font>
    <font>
      <b/>
      <sz val="22"/>
      <color indexed="13"/>
      <name val="Tahoma"/>
      <family val="2"/>
    </font>
    <font>
      <b/>
      <sz val="10"/>
      <name val="Arial"/>
      <family val="2"/>
    </font>
    <font>
      <b/>
      <sz val="14"/>
      <color indexed="12"/>
      <name val="Tahoma"/>
      <family val="2"/>
    </font>
    <font>
      <sz val="11"/>
      <color indexed="10"/>
      <name val="Tahoma"/>
      <family val="2"/>
    </font>
    <font>
      <sz val="10"/>
      <color indexed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/>
    <xf numFmtId="44" fontId="10" fillId="2" borderId="4" xfId="0" applyNumberFormat="1" applyFont="1" applyFill="1" applyBorder="1" applyAlignment="1">
      <alignment wrapText="1"/>
    </xf>
    <xf numFmtId="44" fontId="10" fillId="2" borderId="1" xfId="0" applyNumberFormat="1" applyFont="1" applyFill="1" applyBorder="1" applyAlignment="1">
      <alignment horizontal="left" wrapText="1"/>
    </xf>
    <xf numFmtId="44" fontId="10" fillId="2" borderId="3" xfId="0" applyNumberFormat="1" applyFont="1" applyFill="1" applyBorder="1" applyAlignment="1">
      <alignment wrapText="1"/>
    </xf>
    <xf numFmtId="44" fontId="11" fillId="2" borderId="3" xfId="0" applyNumberFormat="1" applyFont="1" applyFill="1" applyBorder="1" applyAlignment="1">
      <alignment horizontal="center" wrapText="1"/>
    </xf>
    <xf numFmtId="44" fontId="10" fillId="2" borderId="3" xfId="0" applyNumberFormat="1" applyFont="1" applyFill="1" applyBorder="1" applyAlignment="1">
      <alignment horizontal="center" wrapText="1"/>
    </xf>
    <xf numFmtId="44" fontId="10" fillId="2" borderId="1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right"/>
    </xf>
    <xf numFmtId="0" fontId="17" fillId="0" borderId="7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right"/>
    </xf>
    <xf numFmtId="0" fontId="12" fillId="0" borderId="0" xfId="0" applyFont="1"/>
    <xf numFmtId="44" fontId="10" fillId="2" borderId="9" xfId="0" applyNumberFormat="1" applyFont="1" applyFill="1" applyBorder="1" applyAlignment="1">
      <alignment wrapText="1"/>
    </xf>
    <xf numFmtId="0" fontId="14" fillId="0" borderId="10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177" fontId="12" fillId="0" borderId="0" xfId="0" applyNumberFormat="1" applyFont="1"/>
    <xf numFmtId="0" fontId="1" fillId="0" borderId="1" xfId="0" applyFont="1" applyBorder="1" applyAlignment="1"/>
    <xf numFmtId="0" fontId="0" fillId="0" borderId="12" xfId="0" applyBorder="1" applyAlignment="1"/>
    <xf numFmtId="0" fontId="16" fillId="4" borderId="1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2" xfId="0" applyFont="1" applyBorder="1" applyAlignment="1"/>
    <xf numFmtId="0" fontId="15" fillId="4" borderId="1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8" fillId="4" borderId="1" xfId="0" applyNumberFormat="1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13" xfId="0" applyFont="1" applyBorder="1" applyAlignment="1"/>
    <xf numFmtId="0" fontId="2" fillId="0" borderId="19" xfId="0" applyFont="1" applyBorder="1" applyAlignment="1"/>
    <xf numFmtId="0" fontId="4" fillId="0" borderId="13" xfId="0" applyFont="1" applyFill="1" applyBorder="1" applyAlignment="1"/>
    <xf numFmtId="0" fontId="0" fillId="0" borderId="14" xfId="0" applyBorder="1" applyAlignment="1"/>
    <xf numFmtId="0" fontId="19" fillId="0" borderId="9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175" fontId="5" fillId="3" borderId="1" xfId="0" applyNumberFormat="1" applyFont="1" applyFill="1" applyBorder="1" applyAlignment="1">
      <alignment horizontal="right"/>
    </xf>
    <xf numFmtId="175" fontId="6" fillId="3" borderId="12" xfId="0" applyNumberFormat="1" applyFont="1" applyFill="1" applyBorder="1" applyAlignment="1">
      <alignment horizontal="right"/>
    </xf>
    <xf numFmtId="175" fontId="5" fillId="0" borderId="1" xfId="0" applyNumberFormat="1" applyFont="1" applyFill="1" applyBorder="1" applyAlignment="1">
      <alignment horizontal="right"/>
    </xf>
    <xf numFmtId="175" fontId="6" fillId="0" borderId="12" xfId="0" applyNumberFormat="1" applyFont="1" applyFill="1" applyBorder="1" applyAlignment="1">
      <alignment horizontal="right"/>
    </xf>
    <xf numFmtId="0" fontId="18" fillId="2" borderId="9" xfId="0" applyFont="1" applyFill="1" applyBorder="1" applyAlignment="1"/>
    <xf numFmtId="0" fontId="18" fillId="2" borderId="18" xfId="0" applyFont="1" applyFill="1" applyBorder="1" applyAlignment="1"/>
    <xf numFmtId="0" fontId="18" fillId="2" borderId="13" xfId="0" applyFont="1" applyFill="1" applyBorder="1" applyAlignment="1"/>
    <xf numFmtId="0" fontId="12" fillId="3" borderId="4" xfId="0" applyFont="1" applyFill="1" applyBorder="1" applyAlignment="1"/>
    <xf numFmtId="0" fontId="13" fillId="3" borderId="16" xfId="0" applyFont="1" applyFill="1" applyBorder="1" applyAlignment="1"/>
    <xf numFmtId="0" fontId="13" fillId="3" borderId="17" xfId="0" applyFont="1" applyFill="1" applyBorder="1" applyAlignment="1"/>
    <xf numFmtId="0" fontId="12" fillId="0" borderId="4" xfId="0" applyFont="1" applyBorder="1" applyAlignment="1"/>
    <xf numFmtId="0" fontId="13" fillId="0" borderId="16" xfId="0" applyFont="1" applyBorder="1" applyAlignment="1"/>
    <xf numFmtId="0" fontId="13" fillId="0" borderId="17" xfId="0" applyFont="1" applyBorder="1" applyAlignment="1"/>
    <xf numFmtId="0" fontId="4" fillId="0" borderId="1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44" fontId="10" fillId="2" borderId="4" xfId="0" applyNumberFormat="1" applyFont="1" applyFill="1" applyBorder="1" applyAlignment="1">
      <alignment wrapText="1"/>
    </xf>
    <xf numFmtId="44" fontId="10" fillId="2" borderId="16" xfId="0" applyNumberFormat="1" applyFont="1" applyFill="1" applyBorder="1" applyAlignment="1">
      <alignment wrapText="1"/>
    </xf>
    <xf numFmtId="44" fontId="10" fillId="2" borderId="17" xfId="0" applyNumberFormat="1" applyFont="1" applyFill="1" applyBorder="1" applyAlignment="1">
      <alignment wrapText="1"/>
    </xf>
    <xf numFmtId="0" fontId="4" fillId="0" borderId="9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75" fontId="5" fillId="3" borderId="13" xfId="0" applyNumberFormat="1" applyFont="1" applyFill="1" applyBorder="1" applyAlignment="1">
      <alignment horizontal="right"/>
    </xf>
    <xf numFmtId="175" fontId="6" fillId="3" borderId="1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>
      <selection activeCell="C21" sqref="C21"/>
    </sheetView>
  </sheetViews>
  <sheetFormatPr defaultRowHeight="12.75"/>
  <cols>
    <col min="1" max="1" width="23" style="1" customWidth="1"/>
    <col min="2" max="2" width="11" style="1" customWidth="1"/>
    <col min="3" max="3" width="6.7109375" style="1" customWidth="1"/>
    <col min="4" max="5" width="3.140625" style="1" customWidth="1"/>
    <col min="6" max="6" width="5.85546875" style="1" hidden="1" customWidth="1"/>
    <col min="7" max="7" width="5.7109375" style="2" customWidth="1"/>
    <col min="8" max="8" width="6.28515625" style="1" customWidth="1"/>
    <col min="9" max="9" width="3.140625" style="1" customWidth="1"/>
    <col min="10" max="10" width="3.7109375" style="1" customWidth="1"/>
    <col min="11" max="11" width="6" style="1" hidden="1" customWidth="1"/>
    <col min="12" max="12" width="5.7109375" style="2" customWidth="1"/>
    <col min="13" max="13" width="6.28515625" style="1" customWidth="1"/>
    <col min="14" max="15" width="3.140625" style="1" customWidth="1"/>
    <col min="16" max="16" width="5.85546875" style="1" hidden="1" customWidth="1"/>
    <col min="17" max="17" width="5.7109375" style="2" customWidth="1"/>
    <col min="18" max="18" width="9.7109375" style="1" hidden="1" customWidth="1"/>
    <col min="19" max="19" width="6.28515625" style="2" hidden="1" customWidth="1"/>
    <col min="20" max="20" width="8.5703125" style="2" customWidth="1"/>
    <col min="21" max="22" width="5.5703125" style="1" customWidth="1"/>
    <col min="23" max="23" width="5.5703125" style="2" customWidth="1"/>
    <col min="24" max="24" width="3.7109375" style="1" hidden="1" customWidth="1"/>
    <col min="25" max="26" width="9.140625" style="1" hidden="1" customWidth="1"/>
    <col min="27" max="27" width="6" style="1" customWidth="1"/>
    <col min="28" max="30" width="4.42578125" style="1" customWidth="1"/>
    <col min="31" max="16384" width="9.140625" style="1"/>
  </cols>
  <sheetData>
    <row r="1" spans="1:30" ht="13.5" thickBot="1"/>
    <row r="2" spans="1:30" ht="13.5" thickBot="1">
      <c r="C2" s="50" t="s">
        <v>34</v>
      </c>
      <c r="D2" s="51"/>
      <c r="E2" s="51"/>
      <c r="F2" s="51"/>
      <c r="G2" s="52"/>
      <c r="H2" s="53" t="s">
        <v>28</v>
      </c>
      <c r="I2" s="54"/>
      <c r="J2" s="54"/>
      <c r="K2" s="54"/>
      <c r="L2" s="55"/>
      <c r="M2" s="50" t="s">
        <v>29</v>
      </c>
      <c r="N2" s="51"/>
      <c r="O2" s="51"/>
      <c r="P2" s="51"/>
      <c r="Q2" s="52"/>
    </row>
    <row r="3" spans="1:30" ht="30" customHeight="1" thickBot="1">
      <c r="A3" s="17" t="s">
        <v>0</v>
      </c>
      <c r="B3" s="6" t="s">
        <v>5</v>
      </c>
      <c r="C3" s="6" t="s">
        <v>4</v>
      </c>
      <c r="D3" s="7" t="s">
        <v>7</v>
      </c>
      <c r="E3" s="11" t="s">
        <v>8</v>
      </c>
      <c r="F3" s="8" t="s">
        <v>1</v>
      </c>
      <c r="G3" s="9" t="s">
        <v>6</v>
      </c>
      <c r="H3" s="6" t="s">
        <v>4</v>
      </c>
      <c r="I3" s="7" t="s">
        <v>7</v>
      </c>
      <c r="J3" s="11" t="s">
        <v>8</v>
      </c>
      <c r="K3" s="8" t="s">
        <v>1</v>
      </c>
      <c r="L3" s="9" t="s">
        <v>6</v>
      </c>
      <c r="M3" s="6" t="s">
        <v>4</v>
      </c>
      <c r="N3" s="7" t="s">
        <v>7</v>
      </c>
      <c r="O3" s="11" t="s">
        <v>8</v>
      </c>
      <c r="P3" s="8" t="s">
        <v>1</v>
      </c>
      <c r="Q3" s="9" t="s">
        <v>6</v>
      </c>
      <c r="R3" s="8" t="s">
        <v>2</v>
      </c>
      <c r="S3" s="10" t="s">
        <v>1</v>
      </c>
      <c r="T3" s="8" t="s">
        <v>36</v>
      </c>
      <c r="U3" s="60" t="s">
        <v>10</v>
      </c>
      <c r="V3" s="61"/>
      <c r="W3" s="62"/>
      <c r="X3" s="10" t="s">
        <v>3</v>
      </c>
      <c r="AA3" s="8" t="s">
        <v>19</v>
      </c>
      <c r="AB3" s="47" t="s">
        <v>11</v>
      </c>
      <c r="AC3" s="48"/>
      <c r="AD3" s="49"/>
    </row>
    <row r="4" spans="1:30" ht="15" customHeight="1" thickBot="1">
      <c r="A4" s="18" t="s">
        <v>21</v>
      </c>
      <c r="B4" s="39">
        <v>19.100000000000001</v>
      </c>
      <c r="C4" s="63">
        <v>22</v>
      </c>
      <c r="D4" s="12"/>
      <c r="E4" s="13"/>
      <c r="F4" s="65" t="e">
        <f>#REF!-72</f>
        <v>#REF!</v>
      </c>
      <c r="G4" s="31">
        <f>D5+E5</f>
        <v>31</v>
      </c>
      <c r="H4" s="56">
        <v>22</v>
      </c>
      <c r="I4" s="12"/>
      <c r="J4" s="13"/>
      <c r="K4" s="45" t="e">
        <f>#REF!-72+F4</f>
        <v>#REF!</v>
      </c>
      <c r="L4" s="31">
        <f>I5+J5</f>
        <v>27</v>
      </c>
      <c r="M4" s="56">
        <v>22</v>
      </c>
      <c r="N4" s="12"/>
      <c r="O4" s="13"/>
      <c r="P4" s="43" t="e">
        <f>#REF!-72</f>
        <v>#REF!</v>
      </c>
      <c r="Q4" s="31">
        <f>N5+O5</f>
        <v>30</v>
      </c>
      <c r="R4" s="3"/>
      <c r="S4" s="33" t="e">
        <f>P4</f>
        <v>#REF!</v>
      </c>
      <c r="T4" s="21">
        <f>MAX(G4,L4,Q4)-MIN(G4,L4,Q4)</f>
        <v>4</v>
      </c>
      <c r="U4" s="35">
        <f>G4</f>
        <v>31</v>
      </c>
      <c r="V4" s="25">
        <f>U4+L4</f>
        <v>58</v>
      </c>
      <c r="W4" s="25">
        <f>V4+Q4</f>
        <v>88</v>
      </c>
      <c r="AA4" s="37">
        <f>(3*36)-W4</f>
        <v>20</v>
      </c>
      <c r="AB4" s="29">
        <f>RANK(U4,(U$4:U$15))</f>
        <v>2</v>
      </c>
      <c r="AC4" s="29">
        <f>RANK(V4,(V$4:V$15))</f>
        <v>1</v>
      </c>
      <c r="AD4" s="23">
        <f>RANK(W4,(W$4:W$15))</f>
        <v>1</v>
      </c>
    </row>
    <row r="5" spans="1:30" ht="15.75" customHeight="1" thickBot="1">
      <c r="A5" s="19" t="s">
        <v>24</v>
      </c>
      <c r="B5" s="40"/>
      <c r="C5" s="64"/>
      <c r="D5" s="14">
        <v>14</v>
      </c>
      <c r="E5" s="15">
        <v>17</v>
      </c>
      <c r="F5" s="66"/>
      <c r="G5" s="32"/>
      <c r="H5" s="57"/>
      <c r="I5" s="14">
        <v>12</v>
      </c>
      <c r="J5" s="15">
        <v>15</v>
      </c>
      <c r="K5" s="46"/>
      <c r="L5" s="32"/>
      <c r="M5" s="57"/>
      <c r="N5" s="14">
        <v>15</v>
      </c>
      <c r="O5" s="15">
        <v>15</v>
      </c>
      <c r="P5" s="44"/>
      <c r="Q5" s="32"/>
      <c r="R5" s="5" t="e">
        <f>(#REF!+#REF!+#REF!)</f>
        <v>#REF!</v>
      </c>
      <c r="S5" s="34"/>
      <c r="T5" s="22"/>
      <c r="U5" s="36"/>
      <c r="V5" s="26"/>
      <c r="W5" s="26"/>
      <c r="AA5" s="38"/>
      <c r="AB5" s="30"/>
      <c r="AC5" s="30"/>
      <c r="AD5" s="24"/>
    </row>
    <row r="6" spans="1:30" ht="15" customHeight="1" thickBot="1">
      <c r="A6" s="18" t="s">
        <v>23</v>
      </c>
      <c r="B6" s="39">
        <v>10.8</v>
      </c>
      <c r="C6" s="63">
        <v>12</v>
      </c>
      <c r="D6" s="12"/>
      <c r="E6" s="13"/>
      <c r="F6" s="43" t="e">
        <f>#REF!-72</f>
        <v>#REF!</v>
      </c>
      <c r="G6" s="31">
        <f>D7+E7</f>
        <v>19</v>
      </c>
      <c r="H6" s="56">
        <v>12</v>
      </c>
      <c r="I6" s="12"/>
      <c r="J6" s="13"/>
      <c r="K6" s="45" t="e">
        <f>#REF!-72+F6</f>
        <v>#REF!</v>
      </c>
      <c r="L6" s="31">
        <f>I7+J7</f>
        <v>22</v>
      </c>
      <c r="M6" s="56">
        <v>12</v>
      </c>
      <c r="N6" s="12"/>
      <c r="O6" s="13"/>
      <c r="P6" s="43" t="e">
        <f>#REF!-72</f>
        <v>#REF!</v>
      </c>
      <c r="Q6" s="31">
        <f>N7+O7</f>
        <v>24</v>
      </c>
      <c r="R6" s="4"/>
      <c r="S6" s="33" t="e">
        <f>P6</f>
        <v>#REF!</v>
      </c>
      <c r="T6" s="21">
        <f>MAX(G6,L6,Q6)-MIN(G6,L6,Q6)</f>
        <v>5</v>
      </c>
      <c r="U6" s="35">
        <f>G6</f>
        <v>19</v>
      </c>
      <c r="V6" s="25">
        <f>U6+L6</f>
        <v>41</v>
      </c>
      <c r="W6" s="25">
        <f>V6+Q6</f>
        <v>65</v>
      </c>
      <c r="AA6" s="37">
        <f>(3*36)-W6</f>
        <v>43</v>
      </c>
      <c r="AB6" s="29">
        <f>RANK(U6,(U$4:U$15))</f>
        <v>6</v>
      </c>
      <c r="AC6" s="29">
        <f>RANK(V6,(V$4:V$15))</f>
        <v>6</v>
      </c>
      <c r="AD6" s="23">
        <f>RANK(W6,(W$4:W$15))</f>
        <v>6</v>
      </c>
    </row>
    <row r="7" spans="1:30" ht="15.75" customHeight="1" thickBot="1">
      <c r="A7" s="19"/>
      <c r="B7" s="40"/>
      <c r="C7" s="64"/>
      <c r="D7" s="14">
        <v>7</v>
      </c>
      <c r="E7" s="15">
        <v>12</v>
      </c>
      <c r="F7" s="44"/>
      <c r="G7" s="32"/>
      <c r="H7" s="57"/>
      <c r="I7" s="14">
        <v>11</v>
      </c>
      <c r="J7" s="15">
        <v>11</v>
      </c>
      <c r="K7" s="46"/>
      <c r="L7" s="32"/>
      <c r="M7" s="57"/>
      <c r="N7" s="14">
        <v>14</v>
      </c>
      <c r="O7" s="15">
        <v>10</v>
      </c>
      <c r="P7" s="44"/>
      <c r="Q7" s="32"/>
      <c r="R7" s="5" t="e">
        <f>(#REF!+#REF!+#REF!)</f>
        <v>#REF!</v>
      </c>
      <c r="S7" s="34"/>
      <c r="T7" s="22"/>
      <c r="U7" s="36"/>
      <c r="V7" s="26"/>
      <c r="W7" s="26"/>
      <c r="AA7" s="38"/>
      <c r="AB7" s="30"/>
      <c r="AC7" s="30"/>
      <c r="AD7" s="24"/>
    </row>
    <row r="8" spans="1:30" ht="15" customHeight="1" thickBot="1">
      <c r="A8" s="18" t="s">
        <v>22</v>
      </c>
      <c r="B8" s="39">
        <v>10.6</v>
      </c>
      <c r="C8" s="63">
        <v>11</v>
      </c>
      <c r="D8" s="12"/>
      <c r="E8" s="13"/>
      <c r="F8" s="43" t="e">
        <f>#REF!-72</f>
        <v>#REF!</v>
      </c>
      <c r="G8" s="31">
        <f>D9+E9</f>
        <v>35</v>
      </c>
      <c r="H8" s="56">
        <v>11</v>
      </c>
      <c r="I8" s="12"/>
      <c r="J8" s="13"/>
      <c r="K8" s="45" t="e">
        <f>#REF!-72+F8</f>
        <v>#REF!</v>
      </c>
      <c r="L8" s="31">
        <f>I9+J9</f>
        <v>23</v>
      </c>
      <c r="M8" s="56">
        <v>11</v>
      </c>
      <c r="N8" s="12"/>
      <c r="O8" s="13"/>
      <c r="P8" s="43" t="e">
        <f>#REF!-72</f>
        <v>#REF!</v>
      </c>
      <c r="Q8" s="31">
        <f>N9+O9</f>
        <v>23</v>
      </c>
      <c r="R8" s="4"/>
      <c r="S8" s="33" t="e">
        <f>P8</f>
        <v>#REF!</v>
      </c>
      <c r="T8" s="21">
        <f>MAX(G8,L8,Q8)-MIN(G8,L8,Q8)</f>
        <v>12</v>
      </c>
      <c r="U8" s="35">
        <f>G8</f>
        <v>35</v>
      </c>
      <c r="V8" s="25">
        <f>U8+L8</f>
        <v>58</v>
      </c>
      <c r="W8" s="25">
        <f>V8+Q8</f>
        <v>81</v>
      </c>
      <c r="AA8" s="37">
        <f>(3*36)-W8</f>
        <v>27</v>
      </c>
      <c r="AB8" s="29">
        <f>RANK(U8,(U$4:U$15))</f>
        <v>1</v>
      </c>
      <c r="AC8" s="29">
        <f>RANK(V8,(V$4:V$15))</f>
        <v>1</v>
      </c>
      <c r="AD8" s="23">
        <f>RANK(W8,(W$4:W$15))</f>
        <v>3</v>
      </c>
    </row>
    <row r="9" spans="1:30" ht="15.75" customHeight="1" thickBot="1">
      <c r="A9" s="19" t="s">
        <v>26</v>
      </c>
      <c r="B9" s="40"/>
      <c r="C9" s="64"/>
      <c r="D9" s="14">
        <v>19</v>
      </c>
      <c r="E9" s="15">
        <v>16</v>
      </c>
      <c r="F9" s="44"/>
      <c r="G9" s="32"/>
      <c r="H9" s="57"/>
      <c r="I9" s="14">
        <v>11</v>
      </c>
      <c r="J9" s="15">
        <v>12</v>
      </c>
      <c r="K9" s="46"/>
      <c r="L9" s="32"/>
      <c r="M9" s="57"/>
      <c r="N9" s="14">
        <v>15</v>
      </c>
      <c r="O9" s="15">
        <v>8</v>
      </c>
      <c r="P9" s="44"/>
      <c r="Q9" s="32"/>
      <c r="R9" s="5" t="e">
        <f>(#REF!+#REF!+#REF!)</f>
        <v>#REF!</v>
      </c>
      <c r="S9" s="34"/>
      <c r="T9" s="22"/>
      <c r="U9" s="36"/>
      <c r="V9" s="26"/>
      <c r="W9" s="26"/>
      <c r="AA9" s="38"/>
      <c r="AB9" s="30"/>
      <c r="AC9" s="30"/>
      <c r="AD9" s="24"/>
    </row>
    <row r="10" spans="1:30" ht="15" customHeight="1" thickBot="1">
      <c r="A10" s="18" t="s">
        <v>32</v>
      </c>
      <c r="B10" s="39">
        <v>14.2</v>
      </c>
      <c r="C10" s="41">
        <v>16</v>
      </c>
      <c r="D10" s="12"/>
      <c r="E10" s="13"/>
      <c r="F10" s="43" t="e">
        <f>#REF!-72</f>
        <v>#REF!</v>
      </c>
      <c r="G10" s="31">
        <f>D11+E11</f>
        <v>30</v>
      </c>
      <c r="H10" s="58">
        <v>16</v>
      </c>
      <c r="I10" s="12"/>
      <c r="J10" s="13"/>
      <c r="K10" s="45" t="e">
        <f>#REF!-72+F10</f>
        <v>#REF!</v>
      </c>
      <c r="L10" s="31">
        <f>I11+J11</f>
        <v>24</v>
      </c>
      <c r="M10" s="58">
        <v>16</v>
      </c>
      <c r="N10" s="12"/>
      <c r="O10" s="13"/>
      <c r="P10" s="43" t="e">
        <f>#REF!-72</f>
        <v>#REF!</v>
      </c>
      <c r="Q10" s="31">
        <f>N11+O11</f>
        <v>23</v>
      </c>
      <c r="R10" s="4"/>
      <c r="S10" s="33" t="e">
        <f>P10</f>
        <v>#REF!</v>
      </c>
      <c r="T10" s="21">
        <f>MAX(G10,L10,Q10)-MIN(G10,L10,Q10)</f>
        <v>7</v>
      </c>
      <c r="U10" s="35">
        <f>G10</f>
        <v>30</v>
      </c>
      <c r="V10" s="25">
        <f>U10+L10</f>
        <v>54</v>
      </c>
      <c r="W10" s="25">
        <f>V10+Q10</f>
        <v>77</v>
      </c>
      <c r="AA10" s="37">
        <f>(3*36)-W10</f>
        <v>31</v>
      </c>
      <c r="AB10" s="29">
        <f>RANK(U10,(U$4:U$15))</f>
        <v>3</v>
      </c>
      <c r="AC10" s="29">
        <f>RANK(V10,(V$4:V$15))</f>
        <v>4</v>
      </c>
      <c r="AD10" s="23">
        <f>RANK(W10,(W$4:W$15))</f>
        <v>4</v>
      </c>
    </row>
    <row r="11" spans="1:30" ht="15.75" customHeight="1" thickBot="1">
      <c r="A11" s="19" t="s">
        <v>26</v>
      </c>
      <c r="B11" s="40"/>
      <c r="C11" s="42"/>
      <c r="D11" s="14">
        <v>16</v>
      </c>
      <c r="E11" s="15">
        <v>14</v>
      </c>
      <c r="F11" s="44"/>
      <c r="G11" s="32"/>
      <c r="H11" s="59"/>
      <c r="I11" s="14">
        <v>14</v>
      </c>
      <c r="J11" s="15">
        <v>10</v>
      </c>
      <c r="K11" s="46"/>
      <c r="L11" s="32"/>
      <c r="M11" s="59"/>
      <c r="N11" s="14">
        <v>11</v>
      </c>
      <c r="O11" s="15">
        <v>12</v>
      </c>
      <c r="P11" s="44"/>
      <c r="Q11" s="32"/>
      <c r="R11" s="5" t="e">
        <f>(#REF!+#REF!+#REF!)</f>
        <v>#REF!</v>
      </c>
      <c r="S11" s="34"/>
      <c r="T11" s="22"/>
      <c r="U11" s="36"/>
      <c r="V11" s="26"/>
      <c r="W11" s="26"/>
      <c r="AA11" s="38"/>
      <c r="AB11" s="30"/>
      <c r="AC11" s="30"/>
      <c r="AD11" s="24"/>
    </row>
    <row r="12" spans="1:30" ht="15.75" customHeight="1" thickBot="1">
      <c r="A12" s="18" t="s">
        <v>27</v>
      </c>
      <c r="B12" s="39">
        <v>13.5</v>
      </c>
      <c r="C12" s="63">
        <v>15</v>
      </c>
      <c r="D12" s="12"/>
      <c r="E12" s="13"/>
      <c r="F12" s="43" t="e">
        <f>#REF!-72</f>
        <v>#REF!</v>
      </c>
      <c r="G12" s="31">
        <f>D13+E13</f>
        <v>26</v>
      </c>
      <c r="H12" s="56">
        <v>15</v>
      </c>
      <c r="I12" s="12"/>
      <c r="J12" s="13"/>
      <c r="K12" s="45" t="e">
        <f>#REF!-72+F12</f>
        <v>#REF!</v>
      </c>
      <c r="L12" s="31">
        <f>I13+J13</f>
        <v>21</v>
      </c>
      <c r="M12" s="56">
        <v>15</v>
      </c>
      <c r="N12" s="12"/>
      <c r="O12" s="13"/>
      <c r="P12" s="43" t="e">
        <f>#REF!-72</f>
        <v>#REF!</v>
      </c>
      <c r="Q12" s="31">
        <f>N13+O13</f>
        <v>26</v>
      </c>
      <c r="R12" s="4"/>
      <c r="S12" s="33" t="e">
        <f>P12</f>
        <v>#REF!</v>
      </c>
      <c r="T12" s="21">
        <f>MAX(G12,L12,Q12)-MIN(G12,L12,Q12)</f>
        <v>5</v>
      </c>
      <c r="U12" s="35">
        <f>G12</f>
        <v>26</v>
      </c>
      <c r="V12" s="25">
        <f>U12+L12</f>
        <v>47</v>
      </c>
      <c r="W12" s="25">
        <f>V12+Q12</f>
        <v>73</v>
      </c>
      <c r="AA12" s="37">
        <f>(3*36)-W12</f>
        <v>35</v>
      </c>
      <c r="AB12" s="29">
        <f>RANK(U12,(U$4:U$15))</f>
        <v>5</v>
      </c>
      <c r="AC12" s="29">
        <f>RANK(V12,(V$4:V$15))</f>
        <v>5</v>
      </c>
      <c r="AD12" s="23">
        <f>RANK(W12,(W$4:W$15))</f>
        <v>5</v>
      </c>
    </row>
    <row r="13" spans="1:30" ht="15.75" customHeight="1" thickBot="1">
      <c r="A13" s="19" t="s">
        <v>26</v>
      </c>
      <c r="B13" s="40"/>
      <c r="C13" s="64"/>
      <c r="D13" s="14">
        <v>15</v>
      </c>
      <c r="E13" s="15">
        <v>11</v>
      </c>
      <c r="F13" s="44"/>
      <c r="G13" s="32"/>
      <c r="H13" s="57"/>
      <c r="I13" s="14">
        <v>13</v>
      </c>
      <c r="J13" s="15">
        <v>8</v>
      </c>
      <c r="K13" s="46"/>
      <c r="L13" s="32"/>
      <c r="M13" s="57"/>
      <c r="N13" s="14">
        <v>12</v>
      </c>
      <c r="O13" s="15">
        <v>14</v>
      </c>
      <c r="P13" s="44"/>
      <c r="Q13" s="32"/>
      <c r="R13" s="5" t="e">
        <f>(#REF!+#REF!+#REF!)</f>
        <v>#REF!</v>
      </c>
      <c r="S13" s="34"/>
      <c r="T13" s="22"/>
      <c r="U13" s="36"/>
      <c r="V13" s="26"/>
      <c r="W13" s="26"/>
      <c r="AA13" s="38"/>
      <c r="AB13" s="30"/>
      <c r="AC13" s="30"/>
      <c r="AD13" s="24"/>
    </row>
    <row r="14" spans="1:30" ht="15" customHeight="1" thickBot="1">
      <c r="A14" s="18" t="s">
        <v>20</v>
      </c>
      <c r="B14" s="39">
        <v>36</v>
      </c>
      <c r="C14" s="41">
        <v>40</v>
      </c>
      <c r="D14" s="12"/>
      <c r="E14" s="13"/>
      <c r="F14" s="43" t="e">
        <f>#REF!-72</f>
        <v>#REF!</v>
      </c>
      <c r="G14" s="31">
        <f>D15+E15</f>
        <v>28</v>
      </c>
      <c r="H14" s="41">
        <v>40</v>
      </c>
      <c r="I14" s="12"/>
      <c r="J14" s="13"/>
      <c r="K14" s="45" t="e">
        <f>#REF!-72+F14</f>
        <v>#REF!</v>
      </c>
      <c r="L14" s="31">
        <f>I15+J15</f>
        <v>29</v>
      </c>
      <c r="M14" s="41">
        <v>40</v>
      </c>
      <c r="N14" s="12"/>
      <c r="O14" s="13"/>
      <c r="P14" s="43" t="e">
        <f>#REF!-72</f>
        <v>#REF!</v>
      </c>
      <c r="Q14" s="31">
        <f>N15+O15</f>
        <v>27</v>
      </c>
      <c r="R14" s="4"/>
      <c r="S14" s="33" t="e">
        <f>P14</f>
        <v>#REF!</v>
      </c>
      <c r="T14" s="21">
        <f>MAX(G14,L14,Q14)-MIN(G14,L14,Q14)</f>
        <v>2</v>
      </c>
      <c r="U14" s="35">
        <f>G14</f>
        <v>28</v>
      </c>
      <c r="V14" s="25">
        <f>U14+L14</f>
        <v>57</v>
      </c>
      <c r="W14" s="25">
        <f>V14+Q14</f>
        <v>84</v>
      </c>
      <c r="AA14" s="27">
        <f>(3*36)-W14</f>
        <v>24</v>
      </c>
      <c r="AB14" s="29">
        <f>RANK(U14,(U$4:U$15))</f>
        <v>4</v>
      </c>
      <c r="AC14" s="29">
        <f>RANK(V14,(V$4:V$15))</f>
        <v>3</v>
      </c>
      <c r="AD14" s="23">
        <f>RANK(W14,(W$4:W$15))</f>
        <v>2</v>
      </c>
    </row>
    <row r="15" spans="1:30" ht="15.75" customHeight="1" thickBot="1">
      <c r="A15" s="19" t="s">
        <v>25</v>
      </c>
      <c r="B15" s="40"/>
      <c r="C15" s="42"/>
      <c r="D15" s="14">
        <v>16</v>
      </c>
      <c r="E15" s="15">
        <v>12</v>
      </c>
      <c r="F15" s="44"/>
      <c r="G15" s="32"/>
      <c r="H15" s="42"/>
      <c r="I15" s="14">
        <v>18</v>
      </c>
      <c r="J15" s="15">
        <v>11</v>
      </c>
      <c r="K15" s="46"/>
      <c r="L15" s="32"/>
      <c r="M15" s="42"/>
      <c r="N15" s="14">
        <v>16</v>
      </c>
      <c r="O15" s="15">
        <v>11</v>
      </c>
      <c r="P15" s="44"/>
      <c r="Q15" s="32"/>
      <c r="R15" s="5" t="e">
        <f>(#REF!+#REF!+#REF!)</f>
        <v>#REF!</v>
      </c>
      <c r="S15" s="34"/>
      <c r="T15" s="22"/>
      <c r="U15" s="36"/>
      <c r="V15" s="26"/>
      <c r="W15" s="26"/>
      <c r="AA15" s="28"/>
      <c r="AB15" s="30"/>
      <c r="AC15" s="30"/>
      <c r="AD15" s="24"/>
    </row>
    <row r="17" spans="1:3">
      <c r="A17" s="16" t="s">
        <v>9</v>
      </c>
      <c r="B17" s="20">
        <f>SUM(B4:B15)/10</f>
        <v>10.42</v>
      </c>
    </row>
    <row r="18" spans="1:3">
      <c r="A18" s="16" t="s">
        <v>33</v>
      </c>
      <c r="B18" s="20">
        <f>(35+10.1)/2</f>
        <v>22.55</v>
      </c>
    </row>
    <row r="20" spans="1:3">
      <c r="A20" s="16" t="s">
        <v>12</v>
      </c>
      <c r="B20" s="16" t="s">
        <v>30</v>
      </c>
      <c r="C20" s="16" t="s">
        <v>31</v>
      </c>
    </row>
    <row r="21" spans="1:3">
      <c r="A21" s="1" t="s">
        <v>13</v>
      </c>
      <c r="B21" s="1" t="s">
        <v>35</v>
      </c>
      <c r="C21" s="1">
        <f>MAX($G$4:$G$15,$L$4:$L$15,$Q$4:$Q$15)</f>
        <v>35</v>
      </c>
    </row>
    <row r="22" spans="1:3">
      <c r="A22" s="1" t="s">
        <v>14</v>
      </c>
      <c r="B22" s="1" t="s">
        <v>35</v>
      </c>
      <c r="C22" s="1">
        <f>MAX($D$5:$E$15,$I$5:$J$15,$N$5:$O$15)</f>
        <v>19</v>
      </c>
    </row>
    <row r="23" spans="1:3">
      <c r="A23" s="1" t="s">
        <v>15</v>
      </c>
      <c r="B23" s="1" t="s">
        <v>38</v>
      </c>
      <c r="C23" s="1">
        <f>MIN($G$4:$G$15,$L$4:$L$15,$Q$4:$Q$15)</f>
        <v>19</v>
      </c>
    </row>
    <row r="24" spans="1:3">
      <c r="A24" s="1" t="s">
        <v>16</v>
      </c>
      <c r="B24" s="1" t="s">
        <v>38</v>
      </c>
      <c r="C24" s="1">
        <f>MIN($D$5:$E$15,$I$5:$J$15,$N$5:$O$15)</f>
        <v>7</v>
      </c>
    </row>
    <row r="25" spans="1:3">
      <c r="A25" s="1" t="s">
        <v>18</v>
      </c>
      <c r="B25" s="1" t="s">
        <v>37</v>
      </c>
      <c r="C25" s="1">
        <f>MIN(T4:T14)</f>
        <v>2</v>
      </c>
    </row>
    <row r="26" spans="1:3">
      <c r="A26" s="1" t="s">
        <v>17</v>
      </c>
      <c r="B26" s="1" t="s">
        <v>35</v>
      </c>
      <c r="C26" s="1">
        <f>MAX(T4:T14)</f>
        <v>12</v>
      </c>
    </row>
  </sheetData>
  <sheetProtection password="DF6B" sheet="1" objects="1" scenarios="1"/>
  <mergeCells count="113">
    <mergeCell ref="S12:S13"/>
    <mergeCell ref="U12:U13"/>
    <mergeCell ref="B12:B13"/>
    <mergeCell ref="C12:C13"/>
    <mergeCell ref="V12:V13"/>
    <mergeCell ref="W12:W13"/>
    <mergeCell ref="F12:F13"/>
    <mergeCell ref="K12:K13"/>
    <mergeCell ref="P12:P13"/>
    <mergeCell ref="M12:M13"/>
    <mergeCell ref="G12:G13"/>
    <mergeCell ref="H12:H13"/>
    <mergeCell ref="L12:L13"/>
    <mergeCell ref="Q12:Q13"/>
    <mergeCell ref="F8:F9"/>
    <mergeCell ref="K8:K9"/>
    <mergeCell ref="P8:P9"/>
    <mergeCell ref="M8:M9"/>
    <mergeCell ref="F10:F11"/>
    <mergeCell ref="L8:L9"/>
    <mergeCell ref="L10:L11"/>
    <mergeCell ref="K10:K11"/>
    <mergeCell ref="H8:H9"/>
    <mergeCell ref="M10:M11"/>
    <mergeCell ref="V4:V5"/>
    <mergeCell ref="V10:V11"/>
    <mergeCell ref="F6:F7"/>
    <mergeCell ref="K6:K7"/>
    <mergeCell ref="P6:P7"/>
    <mergeCell ref="G6:G7"/>
    <mergeCell ref="V8:V9"/>
    <mergeCell ref="S8:S9"/>
    <mergeCell ref="P10:P11"/>
    <mergeCell ref="W6:W7"/>
    <mergeCell ref="U6:U7"/>
    <mergeCell ref="V6:V7"/>
    <mergeCell ref="W8:W9"/>
    <mergeCell ref="U10:U11"/>
    <mergeCell ref="S10:S11"/>
    <mergeCell ref="W10:W11"/>
    <mergeCell ref="F4:F5"/>
    <mergeCell ref="K4:K5"/>
    <mergeCell ref="P4:P5"/>
    <mergeCell ref="B4:B5"/>
    <mergeCell ref="G4:G5"/>
    <mergeCell ref="L4:L5"/>
    <mergeCell ref="H4:H5"/>
    <mergeCell ref="C4:C5"/>
    <mergeCell ref="S6:S7"/>
    <mergeCell ref="U8:U9"/>
    <mergeCell ref="C8:C9"/>
    <mergeCell ref="G10:G11"/>
    <mergeCell ref="B6:B7"/>
    <mergeCell ref="B8:B9"/>
    <mergeCell ref="B10:B11"/>
    <mergeCell ref="C6:C7"/>
    <mergeCell ref="H6:H7"/>
    <mergeCell ref="C10:C11"/>
    <mergeCell ref="L6:L7"/>
    <mergeCell ref="G8:G9"/>
    <mergeCell ref="H10:H11"/>
    <mergeCell ref="U3:W3"/>
    <mergeCell ref="M4:M5"/>
    <mergeCell ref="Q4:Q5"/>
    <mergeCell ref="S4:S5"/>
    <mergeCell ref="W4:W5"/>
    <mergeCell ref="U4:U5"/>
    <mergeCell ref="Q10:Q11"/>
    <mergeCell ref="AB3:AD3"/>
    <mergeCell ref="AC4:AC5"/>
    <mergeCell ref="AD4:AD5"/>
    <mergeCell ref="AB8:AB9"/>
    <mergeCell ref="C2:G2"/>
    <mergeCell ref="H2:L2"/>
    <mergeCell ref="M2:Q2"/>
    <mergeCell ref="Q8:Q9"/>
    <mergeCell ref="M6:M7"/>
    <mergeCell ref="Q6:Q7"/>
    <mergeCell ref="AB12:AB13"/>
    <mergeCell ref="AC6:AC7"/>
    <mergeCell ref="AC8:AC9"/>
    <mergeCell ref="AC10:AC11"/>
    <mergeCell ref="AC12:AC13"/>
    <mergeCell ref="AB6:AB7"/>
    <mergeCell ref="AA4:AA5"/>
    <mergeCell ref="AA6:AA7"/>
    <mergeCell ref="AA8:AA9"/>
    <mergeCell ref="AA10:AA11"/>
    <mergeCell ref="AD12:AD13"/>
    <mergeCell ref="AD6:AD7"/>
    <mergeCell ref="AD8:AD9"/>
    <mergeCell ref="AD10:AD11"/>
    <mergeCell ref="AB10:AB11"/>
    <mergeCell ref="AB4:AB5"/>
    <mergeCell ref="AA12:AA13"/>
    <mergeCell ref="B14:B15"/>
    <mergeCell ref="C14:C15"/>
    <mergeCell ref="F14:F15"/>
    <mergeCell ref="G14:G15"/>
    <mergeCell ref="H14:H15"/>
    <mergeCell ref="K14:K15"/>
    <mergeCell ref="L14:L15"/>
    <mergeCell ref="M14:M15"/>
    <mergeCell ref="P14:P15"/>
    <mergeCell ref="AD14:AD15"/>
    <mergeCell ref="W14:W15"/>
    <mergeCell ref="AA14:AA15"/>
    <mergeCell ref="AB14:AB15"/>
    <mergeCell ref="AC14:AC15"/>
    <mergeCell ref="Q14:Q15"/>
    <mergeCell ref="S14:S15"/>
    <mergeCell ref="U14:U15"/>
    <mergeCell ref="V14:V15"/>
  </mergeCells>
  <phoneticPr fontId="0" type="noConversion"/>
  <pageMargins left="0.75" right="0.75" top="1" bottom="1" header="0.5" footer="0.5"/>
  <pageSetup orientation="portrait" horizontalDpi="1200" verticalDpi="1200" r:id="rId1"/>
  <headerFooter alignWithMargins="0"/>
  <webPublishItems count="1">
    <webPublishItem id="15251" divId="rixgolf_15251" sourceType="sheet" destinationFile="\\longisland\MyDocuments\Mike\rixgolfen\2005\Rixgolfen Scorecard 2005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Scoreboard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Patrik Ekstrom</cp:lastModifiedBy>
  <cp:lastPrinted>2005-06-29T22:59:54Z</cp:lastPrinted>
  <dcterms:created xsi:type="dcterms:W3CDTF">1996-10-14T23:33:28Z</dcterms:created>
  <dcterms:modified xsi:type="dcterms:W3CDTF">2008-02-22T11:18:14Z</dcterms:modified>
</cp:coreProperties>
</file>